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</sheets>
  <calcPr calcId="124519" refMode="R1C1"/>
</workbook>
</file>

<file path=xl/calcChain.xml><?xml version="1.0" encoding="utf-8"?>
<calcChain xmlns="http://schemas.openxmlformats.org/spreadsheetml/2006/main">
  <c r="G36" i="2"/>
  <c r="H35"/>
  <c r="G34"/>
  <c r="H33"/>
  <c r="H32"/>
  <c r="G31"/>
  <c r="H30"/>
  <c r="H29"/>
  <c r="G28"/>
  <c r="H27"/>
  <c r="G26"/>
  <c r="G25"/>
  <c r="H24"/>
  <c r="G23"/>
  <c r="H22"/>
  <c r="H21"/>
  <c r="H20"/>
  <c r="G19"/>
  <c r="H18"/>
  <c r="H17"/>
  <c r="H16"/>
  <c r="G15"/>
  <c r="H14"/>
  <c r="H13"/>
  <c r="H12"/>
  <c r="G11"/>
  <c r="H10"/>
  <c r="G9"/>
  <c r="H8"/>
  <c r="G7"/>
  <c r="G6"/>
  <c r="G5"/>
  <c r="G4"/>
  <c r="D13" i="1"/>
  <c r="H21"/>
  <c r="H37" i="2" l="1"/>
  <c r="H38" s="1"/>
  <c r="G37"/>
  <c r="G39"/>
  <c r="G40" s="1"/>
  <c r="H20" i="1"/>
  <c r="H40" i="2" l="1"/>
  <c r="H41" s="1"/>
  <c r="H42" s="1"/>
  <c r="H43" s="1"/>
  <c r="H19" i="1"/>
  <c r="G18"/>
  <c r="G33"/>
  <c r="H29"/>
  <c r="H28"/>
  <c r="H34"/>
  <c r="H17"/>
  <c r="G16"/>
  <c r="H11"/>
  <c r="G10"/>
  <c r="H44" i="2" l="1"/>
  <c r="G35" i="1"/>
  <c r="H32"/>
  <c r="H31"/>
  <c r="G30"/>
  <c r="G27"/>
  <c r="H26"/>
  <c r="G25"/>
  <c r="G24"/>
  <c r="H23"/>
  <c r="G22"/>
  <c r="H9"/>
  <c r="G8"/>
  <c r="H15"/>
  <c r="H14"/>
  <c r="H13"/>
  <c r="G12"/>
  <c r="G7"/>
  <c r="G6"/>
  <c r="G5"/>
  <c r="H36" l="1"/>
  <c r="H37" s="1"/>
  <c r="H39" s="1"/>
  <c r="G36"/>
  <c r="G38" s="1"/>
  <c r="G39" l="1"/>
  <c r="H40" s="1"/>
  <c r="H42" l="1"/>
  <c r="H41"/>
  <c r="H43" l="1"/>
</calcChain>
</file>

<file path=xl/sharedStrings.xml><?xml version="1.0" encoding="utf-8"?>
<sst xmlns="http://schemas.openxmlformats.org/spreadsheetml/2006/main" count="166" uniqueCount="64">
  <si>
    <t>№</t>
  </si>
  <si>
    <t>Наименование работ</t>
  </si>
  <si>
    <t>Ед. изм</t>
  </si>
  <si>
    <t>Кол-во</t>
  </si>
  <si>
    <t>Цена за ед.</t>
  </si>
  <si>
    <t>Работа</t>
  </si>
  <si>
    <t>Стоимость</t>
  </si>
  <si>
    <t>м2</t>
  </si>
  <si>
    <t>шт</t>
  </si>
  <si>
    <t>Итого</t>
  </si>
  <si>
    <t>Транспортные расходы</t>
  </si>
  <si>
    <t>Накладные расходы</t>
  </si>
  <si>
    <t>Плановые накопления</t>
  </si>
  <si>
    <t>Всего по смете</t>
  </si>
  <si>
    <t>Всего работа и материалы</t>
  </si>
  <si>
    <t>Вывоз мусора</t>
  </si>
  <si>
    <t>конт.</t>
  </si>
  <si>
    <t>Мат-лы</t>
  </si>
  <si>
    <t xml:space="preserve">костыли кровельные </t>
  </si>
  <si>
    <t xml:space="preserve">Устройство жесткой кровли из рулонной оцинкованной стали. Картины изготавливаются на всюдлину ската и монтируются на двойной фалец </t>
  </si>
  <si>
    <t>Погрузочно-разгрузочные работы, подъем материала на кровлю</t>
  </si>
  <si>
    <t>Материалы</t>
  </si>
  <si>
    <t>рулонная оцинкованная сталь 0,625хLх0,55 мм</t>
  </si>
  <si>
    <t>листовая оцинкованная сталь 1000х2000х0,55 мм</t>
  </si>
  <si>
    <t>Демонтаж покрытий двухскатной кровли  из рулонных наплавляемых материалов (количество слоев разбираемого покрытия от 2 до 4)</t>
  </si>
  <si>
    <t>Проведение эксплуатационного испытания вновь смонтированного ограждения с документальным оформлением</t>
  </si>
  <si>
    <t>Монтаж нового периметрального ограждения</t>
  </si>
  <si>
    <t>Демонтаж электрических кабелей обогрева кровли</t>
  </si>
  <si>
    <t>м.пог.</t>
  </si>
  <si>
    <t>Монтаж электрических кабелей обогрева кровли</t>
  </si>
  <si>
    <t>м.кв.</t>
  </si>
  <si>
    <t xml:space="preserve">крючья кровельные </t>
  </si>
  <si>
    <t>Комплекс мероприятий по предотвращению протечек во время производства работ</t>
  </si>
  <si>
    <t xml:space="preserve">Демонтаж периметрального ограждения </t>
  </si>
  <si>
    <t>снегозадержатель для фальцевой кровли</t>
  </si>
  <si>
    <t>В том числе НДС 20%</t>
  </si>
  <si>
    <t>доска обрезная 40х100х3000 мм е/в. хв/п.</t>
  </si>
  <si>
    <t>Монтаж дополнительного снегожадержателя (конструкция ограждения включает снегожадержатель, но возможно установка дополнительного, по желанию заказчика)</t>
  </si>
  <si>
    <t>пленка армированная полиэтиленовая 2х25м</t>
  </si>
  <si>
    <t>рулон</t>
  </si>
  <si>
    <t>Изготовление и монтаж карнизных свесов с желобами</t>
  </si>
  <si>
    <t>кровельный крюк</t>
  </si>
  <si>
    <t>костыль кровельный</t>
  </si>
  <si>
    <t>саморезы кровельные с буром оцинкованные 35х4.8 мм (250 шт)</t>
  </si>
  <si>
    <t xml:space="preserve">Монтаж кровельного покрытия из профнастила </t>
  </si>
  <si>
    <t>рулонная оцинкованная сталь 1,25хLх0,55 мм</t>
  </si>
  <si>
    <t>профилированный лист Н-60, 902(845)хLх0,55 мм оцинкованный</t>
  </si>
  <si>
    <t>Обработка доски огне-, биозащитным составом</t>
  </si>
  <si>
    <t>Частичная замена обрешетки (ориентировочно 5% от площади кровли, точный объём будет определён после вскрытия кровли)</t>
  </si>
  <si>
    <t>доска обрезная 25х150х3000мм, е/в. хв/п.</t>
  </si>
  <si>
    <t>Устройство подкладочного слоя в ендовах</t>
  </si>
  <si>
    <t>кровельный материал для нижнего слоя Унифлекс ХПП</t>
  </si>
  <si>
    <t>аренда автокрана</t>
  </si>
  <si>
    <t>смена</t>
  </si>
  <si>
    <t>герметик полиуретановый Bostik PU 2638 серый 600 мл</t>
  </si>
  <si>
    <t>лента монтажная для теплых полов 20х0.5 мм, 10 м</t>
  </si>
  <si>
    <t>Монтаж электрических кабелей (3линии по желобу, 1линия по свесу) обогрева кровли (со спуском в водосточные трубы)</t>
  </si>
  <si>
    <t xml:space="preserve">Демонтаж электрических кабелей обогрева кровли (3линии по желобу, 1линия по свесу) </t>
  </si>
  <si>
    <t>антисептик МС ПКО огнебиозащитный,                  II группа, 20 л</t>
  </si>
  <si>
    <t>Устройство фасонных элементов из  оцинкованной стали (окрытия парапетов, шириной 0,6м, защитных фартуков, коньковых элементов)</t>
  </si>
  <si>
    <t>РУЛОННАЯ ОЦИНКОВКА</t>
  </si>
  <si>
    <t>ПРОФЛИСТ</t>
  </si>
  <si>
    <t>дюбель-гвоздь 6x60 мм (100 шт.)</t>
  </si>
  <si>
    <r>
      <t xml:space="preserve">ограждение леерное (5лееров) кровельное </t>
    </r>
    <r>
      <rPr>
        <sz val="10"/>
        <color indexed="8"/>
        <rFont val="Calibri"/>
        <family val="2"/>
        <charset val="204"/>
      </rPr>
      <t>, со способом крепления на фалец, окраска полимерно-порошковая</t>
    </r>
  </si>
</sst>
</file>

<file path=xl/styles.xml><?xml version="1.0" encoding="utf-8"?>
<styleSheet xmlns="http://schemas.openxmlformats.org/spreadsheetml/2006/main">
  <numFmts count="1">
    <numFmt numFmtId="164" formatCode="#,##0.0_р_."/>
  </numFmts>
  <fonts count="7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Calibri"/>
      <family val="2"/>
      <charset val="204"/>
    </font>
    <font>
      <sz val="12"/>
      <color rgb="FFC00000"/>
      <name val="Times New Roman"/>
      <family val="1"/>
      <charset val="204"/>
    </font>
    <font>
      <b/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0" xfId="0" applyFont="1" applyFill="1" applyAlignment="1">
      <alignment horizontal="right"/>
    </xf>
    <xf numFmtId="0" fontId="3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164" fontId="0" fillId="0" borderId="0" xfId="0" applyNumberFormat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1" fontId="0" fillId="0" borderId="0" xfId="0" applyNumberFormat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4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6" fillId="0" borderId="1" xfId="0" applyFont="1" applyFill="1" applyBorder="1"/>
    <xf numFmtId="0" fontId="4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3"/>
  <sheetViews>
    <sheetView topLeftCell="A22" workbookViewId="0">
      <selection activeCell="F45" sqref="F45"/>
    </sheetView>
  </sheetViews>
  <sheetFormatPr defaultRowHeight="15"/>
  <cols>
    <col min="1" max="1" width="3.5703125" customWidth="1"/>
    <col min="2" max="2" width="40.5703125" style="1" customWidth="1"/>
    <col min="3" max="6" width="6.5703125" customWidth="1"/>
    <col min="7" max="7" width="11.7109375" style="22" customWidth="1"/>
    <col min="8" max="8" width="11.5703125" style="15" customWidth="1"/>
    <col min="9" max="9" width="9" style="2" customWidth="1"/>
  </cols>
  <sheetData>
    <row r="2" spans="1:10" ht="15.75">
      <c r="B2" s="41" t="s">
        <v>60</v>
      </c>
    </row>
    <row r="3" spans="1:10" s="6" customFormat="1" ht="12.75">
      <c r="A3" s="3" t="s">
        <v>0</v>
      </c>
      <c r="B3" s="4" t="s">
        <v>1</v>
      </c>
      <c r="C3" s="24" t="s">
        <v>2</v>
      </c>
      <c r="D3" s="24" t="s">
        <v>3</v>
      </c>
      <c r="E3" s="46" t="s">
        <v>4</v>
      </c>
      <c r="F3" s="46"/>
      <c r="G3" s="47" t="s">
        <v>6</v>
      </c>
      <c r="H3" s="47"/>
      <c r="I3" s="5"/>
    </row>
    <row r="4" spans="1:10" s="6" customFormat="1" ht="12.75">
      <c r="A4" s="3"/>
      <c r="B4" s="7"/>
      <c r="C4" s="3"/>
      <c r="D4" s="3"/>
      <c r="E4" s="24" t="s">
        <v>5</v>
      </c>
      <c r="F4" s="24" t="s">
        <v>17</v>
      </c>
      <c r="G4" s="23" t="s">
        <v>5</v>
      </c>
      <c r="H4" s="25" t="s">
        <v>21</v>
      </c>
      <c r="I4" s="5"/>
    </row>
    <row r="5" spans="1:10" s="6" customFormat="1" ht="27.95" customHeight="1">
      <c r="A5" s="16">
        <v>1</v>
      </c>
      <c r="B5" s="17" t="s">
        <v>57</v>
      </c>
      <c r="C5" s="18" t="s">
        <v>28</v>
      </c>
      <c r="D5" s="18">
        <v>135</v>
      </c>
      <c r="E5" s="18">
        <v>100</v>
      </c>
      <c r="F5" s="18"/>
      <c r="G5" s="31">
        <f>D5*E5</f>
        <v>13500</v>
      </c>
      <c r="H5" s="38"/>
      <c r="I5" s="5"/>
    </row>
    <row r="6" spans="1:10" s="6" customFormat="1" ht="14.1" customHeight="1">
      <c r="A6" s="16">
        <v>2</v>
      </c>
      <c r="B6" s="17" t="s">
        <v>33</v>
      </c>
      <c r="C6" s="18" t="s">
        <v>28</v>
      </c>
      <c r="D6" s="18">
        <v>135</v>
      </c>
      <c r="E6" s="18">
        <v>150</v>
      </c>
      <c r="F6" s="18"/>
      <c r="G6" s="31">
        <f>D6*E6</f>
        <v>20250</v>
      </c>
      <c r="H6" s="38"/>
      <c r="I6" s="5"/>
    </row>
    <row r="7" spans="1:10" s="6" customFormat="1" ht="53.1" customHeight="1">
      <c r="A7" s="16">
        <v>3</v>
      </c>
      <c r="B7" s="17" t="s">
        <v>24</v>
      </c>
      <c r="C7" s="18" t="s">
        <v>30</v>
      </c>
      <c r="D7" s="18">
        <v>1300</v>
      </c>
      <c r="E7" s="18">
        <v>130</v>
      </c>
      <c r="F7" s="18"/>
      <c r="G7" s="31">
        <f>D7*E7</f>
        <v>169000</v>
      </c>
      <c r="H7" s="38"/>
      <c r="I7" s="5"/>
    </row>
    <row r="8" spans="1:10" s="6" customFormat="1" ht="39.950000000000003" customHeight="1">
      <c r="A8" s="43">
        <v>4</v>
      </c>
      <c r="B8" s="19" t="s">
        <v>48</v>
      </c>
      <c r="C8" s="18" t="s">
        <v>30</v>
      </c>
      <c r="D8" s="18">
        <v>65</v>
      </c>
      <c r="E8" s="18">
        <v>150</v>
      </c>
      <c r="F8" s="18"/>
      <c r="G8" s="31">
        <f>D8*E8</f>
        <v>9750</v>
      </c>
      <c r="H8" s="38"/>
      <c r="I8" s="5"/>
    </row>
    <row r="9" spans="1:10" s="29" customFormat="1" ht="12.75">
      <c r="A9" s="44"/>
      <c r="B9" s="20" t="s">
        <v>49</v>
      </c>
      <c r="C9" s="21" t="s">
        <v>8</v>
      </c>
      <c r="D9" s="21">
        <v>146</v>
      </c>
      <c r="E9" s="21"/>
      <c r="F9" s="30">
        <v>144</v>
      </c>
      <c r="G9" s="31"/>
      <c r="H9" s="38">
        <f>D9*F9</f>
        <v>21024</v>
      </c>
      <c r="I9" s="28"/>
    </row>
    <row r="10" spans="1:10" s="6" customFormat="1" ht="14.1" customHeight="1">
      <c r="A10" s="43">
        <v>5</v>
      </c>
      <c r="B10" s="17" t="s">
        <v>47</v>
      </c>
      <c r="C10" s="18" t="s">
        <v>30</v>
      </c>
      <c r="D10" s="18">
        <v>156</v>
      </c>
      <c r="E10" s="18">
        <v>50</v>
      </c>
      <c r="F10" s="18"/>
      <c r="G10" s="31">
        <f>D10*E10</f>
        <v>7800</v>
      </c>
      <c r="H10" s="38"/>
      <c r="I10" s="5"/>
    </row>
    <row r="11" spans="1:10" s="6" customFormat="1" ht="27.95" customHeight="1">
      <c r="A11" s="44"/>
      <c r="B11" s="20" t="s">
        <v>58</v>
      </c>
      <c r="C11" s="21" t="s">
        <v>8</v>
      </c>
      <c r="D11" s="21">
        <v>3</v>
      </c>
      <c r="E11" s="21"/>
      <c r="F11" s="21">
        <v>1890</v>
      </c>
      <c r="G11" s="31"/>
      <c r="H11" s="38">
        <f>D11*F11</f>
        <v>5670</v>
      </c>
      <c r="I11" s="5"/>
      <c r="J11" s="5"/>
    </row>
    <row r="12" spans="1:10" s="6" customFormat="1" ht="53.1" customHeight="1">
      <c r="A12" s="43">
        <v>6</v>
      </c>
      <c r="B12" s="19" t="s">
        <v>19</v>
      </c>
      <c r="C12" s="18" t="s">
        <v>30</v>
      </c>
      <c r="D12" s="18">
        <v>1300</v>
      </c>
      <c r="E12" s="18">
        <v>600</v>
      </c>
      <c r="F12" s="18"/>
      <c r="G12" s="31">
        <f>D12*E12</f>
        <v>780000</v>
      </c>
      <c r="H12" s="38"/>
      <c r="I12" s="5"/>
    </row>
    <row r="13" spans="1:10" s="6" customFormat="1" ht="12.75">
      <c r="A13" s="44"/>
      <c r="B13" s="20" t="s">
        <v>22</v>
      </c>
      <c r="C13" s="21" t="s">
        <v>30</v>
      </c>
      <c r="D13" s="21">
        <f>D12*1.27</f>
        <v>1651</v>
      </c>
      <c r="E13" s="21"/>
      <c r="F13" s="21">
        <v>295</v>
      </c>
      <c r="G13" s="31"/>
      <c r="H13" s="38">
        <f>D13*F13</f>
        <v>487045</v>
      </c>
      <c r="I13" s="5"/>
    </row>
    <row r="14" spans="1:10" s="6" customFormat="1" ht="12.75">
      <c r="A14" s="44"/>
      <c r="B14" s="8" t="s">
        <v>18</v>
      </c>
      <c r="C14" s="21" t="s">
        <v>8</v>
      </c>
      <c r="D14" s="21">
        <v>230</v>
      </c>
      <c r="E14" s="21"/>
      <c r="F14" s="21">
        <v>59</v>
      </c>
      <c r="G14" s="31"/>
      <c r="H14" s="38">
        <f>D14*F14</f>
        <v>13570</v>
      </c>
      <c r="I14" s="11"/>
    </row>
    <row r="15" spans="1:10" s="6" customFormat="1" ht="12.75">
      <c r="A15" s="44"/>
      <c r="B15" s="8" t="s">
        <v>31</v>
      </c>
      <c r="C15" s="21" t="s">
        <v>8</v>
      </c>
      <c r="D15" s="21">
        <v>230</v>
      </c>
      <c r="E15" s="21"/>
      <c r="F15" s="21">
        <v>59</v>
      </c>
      <c r="G15" s="31"/>
      <c r="H15" s="38">
        <f>D15*F15</f>
        <v>13570</v>
      </c>
      <c r="I15" s="11"/>
    </row>
    <row r="16" spans="1:10" s="6" customFormat="1" ht="14.1" customHeight="1">
      <c r="A16" s="45">
        <v>7</v>
      </c>
      <c r="B16" s="19" t="s">
        <v>50</v>
      </c>
      <c r="C16" s="18" t="s">
        <v>28</v>
      </c>
      <c r="D16" s="18">
        <v>50</v>
      </c>
      <c r="E16" s="18">
        <v>150</v>
      </c>
      <c r="F16" s="18"/>
      <c r="G16" s="31">
        <f>D16*E16</f>
        <v>7500</v>
      </c>
      <c r="H16" s="38"/>
      <c r="I16" s="5"/>
    </row>
    <row r="17" spans="1:10" s="6" customFormat="1" ht="25.5">
      <c r="A17" s="44"/>
      <c r="B17" s="20" t="s">
        <v>51</v>
      </c>
      <c r="C17" s="21" t="s">
        <v>30</v>
      </c>
      <c r="D17" s="21">
        <v>110</v>
      </c>
      <c r="E17" s="21"/>
      <c r="F17" s="21">
        <v>127</v>
      </c>
      <c r="G17" s="31"/>
      <c r="H17" s="38">
        <f>D17*F17</f>
        <v>13970</v>
      </c>
      <c r="I17" s="5"/>
    </row>
    <row r="18" spans="1:10" s="6" customFormat="1" ht="53.1" customHeight="1">
      <c r="A18" s="43">
        <v>8</v>
      </c>
      <c r="B18" s="19" t="s">
        <v>59</v>
      </c>
      <c r="C18" s="18" t="s">
        <v>28</v>
      </c>
      <c r="D18" s="18">
        <v>197</v>
      </c>
      <c r="E18" s="18">
        <v>500</v>
      </c>
      <c r="F18" s="18"/>
      <c r="G18" s="31">
        <f>D18*E18</f>
        <v>98500</v>
      </c>
      <c r="H18" s="38"/>
      <c r="I18" s="5"/>
    </row>
    <row r="19" spans="1:10" s="6" customFormat="1" ht="25.5">
      <c r="A19" s="44"/>
      <c r="B19" s="20" t="s">
        <v>23</v>
      </c>
      <c r="C19" s="21" t="s">
        <v>30</v>
      </c>
      <c r="D19" s="21">
        <v>190</v>
      </c>
      <c r="E19" s="21"/>
      <c r="F19" s="21">
        <v>295</v>
      </c>
      <c r="G19" s="31"/>
      <c r="H19" s="38">
        <f>D19*F19</f>
        <v>56050</v>
      </c>
      <c r="I19" s="5"/>
    </row>
    <row r="20" spans="1:10" ht="26.25">
      <c r="A20" s="8"/>
      <c r="B20" s="20" t="s">
        <v>43</v>
      </c>
      <c r="C20" s="21" t="s">
        <v>8</v>
      </c>
      <c r="D20" s="21">
        <v>2</v>
      </c>
      <c r="E20" s="21"/>
      <c r="F20" s="21">
        <v>625</v>
      </c>
      <c r="G20" s="18"/>
      <c r="H20" s="21">
        <f>D20*F20</f>
        <v>1250</v>
      </c>
    </row>
    <row r="21" spans="1:10" s="6" customFormat="1" ht="12.75">
      <c r="A21" s="44"/>
      <c r="B21" s="8" t="s">
        <v>62</v>
      </c>
      <c r="C21" s="21" t="s">
        <v>8</v>
      </c>
      <c r="D21" s="21">
        <v>4</v>
      </c>
      <c r="E21" s="21"/>
      <c r="F21" s="21">
        <v>598</v>
      </c>
      <c r="G21" s="31"/>
      <c r="H21" s="38">
        <f>D21*F21</f>
        <v>2392</v>
      </c>
      <c r="I21" s="11"/>
    </row>
    <row r="22" spans="1:10" s="6" customFormat="1" ht="14.1" customHeight="1">
      <c r="A22" s="16">
        <v>9</v>
      </c>
      <c r="B22" s="17" t="s">
        <v>26</v>
      </c>
      <c r="C22" s="18" t="s">
        <v>28</v>
      </c>
      <c r="D22" s="18">
        <v>135</v>
      </c>
      <c r="E22" s="18">
        <v>350</v>
      </c>
      <c r="F22" s="18"/>
      <c r="G22" s="31">
        <f>D22*E22</f>
        <v>47250</v>
      </c>
      <c r="H22" s="38"/>
      <c r="I22" s="5"/>
    </row>
    <row r="23" spans="1:10" s="6" customFormat="1" ht="39.950000000000003" customHeight="1">
      <c r="A23" s="8"/>
      <c r="B23" s="20" t="s">
        <v>63</v>
      </c>
      <c r="C23" s="21" t="s">
        <v>28</v>
      </c>
      <c r="D23" s="21">
        <v>135</v>
      </c>
      <c r="E23" s="21"/>
      <c r="F23" s="21">
        <v>1050</v>
      </c>
      <c r="G23" s="31"/>
      <c r="H23" s="38">
        <f>D23*F23</f>
        <v>141750</v>
      </c>
      <c r="I23" s="5"/>
      <c r="J23" s="5"/>
    </row>
    <row r="24" spans="1:10" s="6" customFormat="1" ht="39.950000000000003" customHeight="1">
      <c r="A24" s="16">
        <v>10</v>
      </c>
      <c r="B24" s="17" t="s">
        <v>25</v>
      </c>
      <c r="C24" s="18" t="s">
        <v>8</v>
      </c>
      <c r="D24" s="18">
        <v>1</v>
      </c>
      <c r="E24" s="18">
        <v>20000</v>
      </c>
      <c r="F24" s="18"/>
      <c r="G24" s="31">
        <f>D24*E24</f>
        <v>20000</v>
      </c>
      <c r="H24" s="38"/>
      <c r="I24" s="5"/>
    </row>
    <row r="25" spans="1:10" s="6" customFormat="1" ht="53.1" customHeight="1">
      <c r="A25" s="16">
        <v>11</v>
      </c>
      <c r="B25" s="17" t="s">
        <v>37</v>
      </c>
      <c r="C25" s="18" t="s">
        <v>28</v>
      </c>
      <c r="D25" s="18">
        <v>135</v>
      </c>
      <c r="E25" s="18">
        <v>200</v>
      </c>
      <c r="F25" s="18"/>
      <c r="G25" s="31">
        <f>D25*E25</f>
        <v>27000</v>
      </c>
      <c r="H25" s="38"/>
      <c r="I25" s="5"/>
    </row>
    <row r="26" spans="1:10" s="6" customFormat="1" ht="12.75">
      <c r="A26" s="8"/>
      <c r="B26" s="20" t="s">
        <v>34</v>
      </c>
      <c r="C26" s="21" t="s">
        <v>28</v>
      </c>
      <c r="D26" s="21">
        <v>135</v>
      </c>
      <c r="E26" s="21"/>
      <c r="F26" s="21">
        <v>350</v>
      </c>
      <c r="G26" s="31"/>
      <c r="H26" s="38">
        <f>D26*F26</f>
        <v>47250</v>
      </c>
      <c r="I26" s="5"/>
      <c r="J26" s="5"/>
    </row>
    <row r="27" spans="1:10" s="6" customFormat="1" ht="39.950000000000003" customHeight="1">
      <c r="A27" s="16">
        <v>12</v>
      </c>
      <c r="B27" s="17" t="s">
        <v>56</v>
      </c>
      <c r="C27" s="18" t="s">
        <v>28</v>
      </c>
      <c r="D27" s="18">
        <v>135</v>
      </c>
      <c r="E27" s="18">
        <v>365</v>
      </c>
      <c r="F27" s="18"/>
      <c r="G27" s="31">
        <f>D27*E27</f>
        <v>49275</v>
      </c>
      <c r="H27" s="38"/>
      <c r="I27" s="5"/>
    </row>
    <row r="28" spans="1:10" ht="26.25">
      <c r="A28" s="8"/>
      <c r="B28" s="20" t="s">
        <v>54</v>
      </c>
      <c r="C28" s="21" t="s">
        <v>8</v>
      </c>
      <c r="D28" s="21">
        <v>5</v>
      </c>
      <c r="E28" s="21"/>
      <c r="F28" s="21">
        <v>536</v>
      </c>
      <c r="G28" s="31"/>
      <c r="H28" s="38">
        <f>D28*F28</f>
        <v>2680</v>
      </c>
    </row>
    <row r="29" spans="1:10" ht="26.25">
      <c r="A29" s="8"/>
      <c r="B29" s="20" t="s">
        <v>55</v>
      </c>
      <c r="C29" s="21" t="s">
        <v>8</v>
      </c>
      <c r="D29" s="21">
        <v>5</v>
      </c>
      <c r="E29" s="21"/>
      <c r="F29" s="21">
        <v>224</v>
      </c>
      <c r="G29" s="31"/>
      <c r="H29" s="38">
        <f>D29*F29</f>
        <v>1120</v>
      </c>
    </row>
    <row r="30" spans="1:10" ht="26.25">
      <c r="A30" s="16">
        <v>13</v>
      </c>
      <c r="B30" s="17" t="s">
        <v>32</v>
      </c>
      <c r="C30" s="18" t="s">
        <v>7</v>
      </c>
      <c r="D30" s="18">
        <v>1300</v>
      </c>
      <c r="E30" s="18">
        <v>25</v>
      </c>
      <c r="F30" s="18"/>
      <c r="G30" s="31">
        <f>D30*E30</f>
        <v>32500</v>
      </c>
      <c r="H30" s="31"/>
    </row>
    <row r="31" spans="1:10">
      <c r="A31" s="8"/>
      <c r="B31" s="20" t="s">
        <v>36</v>
      </c>
      <c r="C31" s="21" t="s">
        <v>8</v>
      </c>
      <c r="D31" s="21">
        <v>20</v>
      </c>
      <c r="E31" s="21"/>
      <c r="F31" s="21">
        <v>155</v>
      </c>
      <c r="G31" s="31"/>
      <c r="H31" s="38">
        <f>D31*F31</f>
        <v>3100</v>
      </c>
    </row>
    <row r="32" spans="1:10">
      <c r="A32" s="8"/>
      <c r="B32" s="20" t="s">
        <v>38</v>
      </c>
      <c r="C32" s="21" t="s">
        <v>39</v>
      </c>
      <c r="D32" s="21">
        <v>8</v>
      </c>
      <c r="E32" s="21"/>
      <c r="F32" s="21">
        <v>2570</v>
      </c>
      <c r="G32" s="39"/>
      <c r="H32" s="38">
        <f>D32*F32</f>
        <v>20560</v>
      </c>
    </row>
    <row r="33" spans="1:9" s="6" customFormat="1" ht="27.95" customHeight="1">
      <c r="A33" s="16">
        <v>14</v>
      </c>
      <c r="B33" s="17" t="s">
        <v>20</v>
      </c>
      <c r="C33" s="18" t="s">
        <v>8</v>
      </c>
      <c r="D33" s="18">
        <v>1</v>
      </c>
      <c r="E33" s="18">
        <v>20000</v>
      </c>
      <c r="F33" s="18"/>
      <c r="G33" s="31">
        <f>D33*E33</f>
        <v>20000</v>
      </c>
      <c r="H33" s="31"/>
      <c r="I33" s="5"/>
    </row>
    <row r="34" spans="1:9">
      <c r="A34" s="8"/>
      <c r="B34" s="20" t="s">
        <v>52</v>
      </c>
      <c r="C34" s="21" t="s">
        <v>53</v>
      </c>
      <c r="D34" s="21">
        <v>2</v>
      </c>
      <c r="E34" s="21"/>
      <c r="F34" s="21">
        <v>15000</v>
      </c>
      <c r="G34" s="31"/>
      <c r="H34" s="38">
        <f>D34*F34</f>
        <v>30000</v>
      </c>
    </row>
    <row r="35" spans="1:9" s="6" customFormat="1" ht="14.1" customHeight="1">
      <c r="A35" s="16">
        <v>15</v>
      </c>
      <c r="B35" s="17" t="s">
        <v>15</v>
      </c>
      <c r="C35" s="18" t="s">
        <v>16</v>
      </c>
      <c r="D35" s="18">
        <v>3</v>
      </c>
      <c r="E35" s="18">
        <v>17500</v>
      </c>
      <c r="F35" s="18"/>
      <c r="G35" s="31">
        <f>D35*E35</f>
        <v>52500</v>
      </c>
      <c r="H35" s="31"/>
      <c r="I35" s="5"/>
    </row>
    <row r="36" spans="1:9" s="6" customFormat="1" ht="12.75">
      <c r="A36" s="8"/>
      <c r="B36" s="17" t="s">
        <v>9</v>
      </c>
      <c r="C36" s="16"/>
      <c r="D36" s="16"/>
      <c r="E36" s="16"/>
      <c r="F36" s="16"/>
      <c r="G36" s="31">
        <f>SUM(G5:G35)</f>
        <v>1354825</v>
      </c>
      <c r="H36" s="31">
        <f>SUM(H8:H35)</f>
        <v>861001</v>
      </c>
      <c r="I36" s="5"/>
    </row>
    <row r="37" spans="1:9" s="6" customFormat="1" ht="12.75">
      <c r="A37" s="10"/>
      <c r="B37" s="7" t="s">
        <v>10</v>
      </c>
      <c r="C37" s="3"/>
      <c r="D37" s="3"/>
      <c r="E37" s="3"/>
      <c r="F37" s="3"/>
      <c r="G37" s="32"/>
      <c r="H37" s="32">
        <f>H36*0.067</f>
        <v>57687.067000000003</v>
      </c>
      <c r="I37" s="5"/>
    </row>
    <row r="38" spans="1:9" s="6" customFormat="1" ht="12.75">
      <c r="A38" s="10"/>
      <c r="B38" s="7" t="s">
        <v>11</v>
      </c>
      <c r="C38" s="3"/>
      <c r="D38" s="3"/>
      <c r="E38" s="3"/>
      <c r="F38" s="3"/>
      <c r="G38" s="32">
        <f>G36*0.25</f>
        <v>338706.25</v>
      </c>
      <c r="H38" s="32"/>
      <c r="I38" s="5"/>
    </row>
    <row r="39" spans="1:9" s="6" customFormat="1" ht="12.75">
      <c r="A39" s="10"/>
      <c r="B39" s="7" t="s">
        <v>9</v>
      </c>
      <c r="C39" s="3"/>
      <c r="D39" s="3"/>
      <c r="E39" s="3"/>
      <c r="F39" s="3"/>
      <c r="G39" s="32">
        <f>G36+G38</f>
        <v>1693531.25</v>
      </c>
      <c r="H39" s="32">
        <f>H36+H37</f>
        <v>918688.06700000004</v>
      </c>
      <c r="I39" s="5"/>
    </row>
    <row r="40" spans="1:9" s="6" customFormat="1" ht="12.75">
      <c r="A40" s="10"/>
      <c r="B40" s="7" t="s">
        <v>14</v>
      </c>
      <c r="C40" s="3"/>
      <c r="D40" s="3"/>
      <c r="E40" s="3"/>
      <c r="F40" s="3"/>
      <c r="G40" s="33"/>
      <c r="H40" s="32">
        <f>G39+H39</f>
        <v>2612219.3169999998</v>
      </c>
      <c r="I40" s="40"/>
    </row>
    <row r="41" spans="1:9" s="6" customFormat="1" ht="12.75">
      <c r="A41" s="10"/>
      <c r="B41" s="7" t="s">
        <v>12</v>
      </c>
      <c r="C41" s="3"/>
      <c r="D41" s="3"/>
      <c r="E41" s="3"/>
      <c r="F41" s="3"/>
      <c r="G41" s="33"/>
      <c r="H41" s="32">
        <f>H40*0.33</f>
        <v>862032.37460999994</v>
      </c>
      <c r="I41" s="5"/>
    </row>
    <row r="42" spans="1:9" s="6" customFormat="1" ht="12.75">
      <c r="A42" s="12"/>
      <c r="B42" s="13" t="s">
        <v>13</v>
      </c>
      <c r="C42" s="14"/>
      <c r="D42" s="14"/>
      <c r="E42" s="14"/>
      <c r="F42" s="14"/>
      <c r="G42" s="34"/>
      <c r="H42" s="35">
        <f>H40+H41</f>
        <v>3474251.6916099996</v>
      </c>
      <c r="I42" s="42"/>
    </row>
    <row r="43" spans="1:9" s="6" customFormat="1" ht="12.75">
      <c r="A43" s="10"/>
      <c r="B43" s="9" t="s">
        <v>35</v>
      </c>
      <c r="C43" s="10"/>
      <c r="D43" s="10"/>
      <c r="E43" s="10"/>
      <c r="F43" s="10"/>
      <c r="G43" s="36"/>
      <c r="H43" s="37">
        <f>H42/6</f>
        <v>579041.94860166661</v>
      </c>
      <c r="I43" s="5"/>
    </row>
  </sheetData>
  <mergeCells count="2">
    <mergeCell ref="E3:F3"/>
    <mergeCell ref="G3:H3"/>
  </mergeCells>
  <phoneticPr fontId="1" type="noConversion"/>
  <pageMargins left="0.11811023622047245" right="0.11811023622047245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9" workbookViewId="0">
      <selection activeCell="B51" sqref="B51"/>
    </sheetView>
  </sheetViews>
  <sheetFormatPr defaultRowHeight="15"/>
  <cols>
    <col min="1" max="1" width="6.140625" customWidth="1"/>
    <col min="2" max="2" width="32.85546875" customWidth="1"/>
    <col min="7" max="7" width="12.28515625" customWidth="1"/>
    <col min="8" max="8" width="11.42578125" customWidth="1"/>
  </cols>
  <sheetData>
    <row r="1" spans="1:10" ht="15.75">
      <c r="B1" s="41" t="s">
        <v>61</v>
      </c>
      <c r="G1" s="22"/>
      <c r="H1" s="15"/>
      <c r="I1" s="2"/>
    </row>
    <row r="2" spans="1:10" s="6" customFormat="1" ht="12.75">
      <c r="A2" s="3" t="s">
        <v>0</v>
      </c>
      <c r="B2" s="4" t="s">
        <v>1</v>
      </c>
      <c r="C2" s="26" t="s">
        <v>2</v>
      </c>
      <c r="D2" s="26" t="s">
        <v>3</v>
      </c>
      <c r="E2" s="46" t="s">
        <v>4</v>
      </c>
      <c r="F2" s="46"/>
      <c r="G2" s="47" t="s">
        <v>6</v>
      </c>
      <c r="H2" s="47"/>
      <c r="I2" s="5"/>
    </row>
    <row r="3" spans="1:10" s="6" customFormat="1" ht="12.75">
      <c r="A3" s="3"/>
      <c r="B3" s="7"/>
      <c r="C3" s="3"/>
      <c r="D3" s="3"/>
      <c r="E3" s="26" t="s">
        <v>5</v>
      </c>
      <c r="F3" s="26" t="s">
        <v>17</v>
      </c>
      <c r="G3" s="23" t="s">
        <v>5</v>
      </c>
      <c r="H3" s="27" t="s">
        <v>21</v>
      </c>
      <c r="I3" s="5"/>
    </row>
    <row r="4" spans="1:10" s="6" customFormat="1" ht="27.95" customHeight="1">
      <c r="A4" s="16">
        <v>1</v>
      </c>
      <c r="B4" s="17" t="s">
        <v>27</v>
      </c>
      <c r="C4" s="18" t="s">
        <v>28</v>
      </c>
      <c r="D4" s="18">
        <v>135</v>
      </c>
      <c r="E4" s="18">
        <v>50</v>
      </c>
      <c r="F4" s="18"/>
      <c r="G4" s="31">
        <f>D4*E4</f>
        <v>6750</v>
      </c>
      <c r="H4" s="38"/>
      <c r="I4" s="5"/>
    </row>
    <row r="5" spans="1:10" s="6" customFormat="1" ht="30.75" customHeight="1">
      <c r="A5" s="16">
        <v>2</v>
      </c>
      <c r="B5" s="17" t="s">
        <v>33</v>
      </c>
      <c r="C5" s="18" t="s">
        <v>28</v>
      </c>
      <c r="D5" s="18">
        <v>135</v>
      </c>
      <c r="E5" s="18">
        <v>150</v>
      </c>
      <c r="F5" s="18"/>
      <c r="G5" s="31">
        <f>D5*E5</f>
        <v>20250</v>
      </c>
      <c r="H5" s="38"/>
      <c r="I5" s="5"/>
    </row>
    <row r="6" spans="1:10" s="6" customFormat="1" ht="53.1" customHeight="1">
      <c r="A6" s="16">
        <v>3</v>
      </c>
      <c r="B6" s="17" t="s">
        <v>24</v>
      </c>
      <c r="C6" s="18" t="s">
        <v>30</v>
      </c>
      <c r="D6" s="18">
        <v>1300</v>
      </c>
      <c r="E6" s="18">
        <v>130</v>
      </c>
      <c r="F6" s="18"/>
      <c r="G6" s="31">
        <f>D6*E6</f>
        <v>169000</v>
      </c>
      <c r="H6" s="38"/>
      <c r="I6" s="5"/>
    </row>
    <row r="7" spans="1:10" s="6" customFormat="1" ht="64.5" customHeight="1">
      <c r="A7" s="43">
        <v>4</v>
      </c>
      <c r="B7" s="19" t="s">
        <v>48</v>
      </c>
      <c r="C7" s="18" t="s">
        <v>30</v>
      </c>
      <c r="D7" s="18">
        <v>65</v>
      </c>
      <c r="E7" s="18">
        <v>150</v>
      </c>
      <c r="F7" s="18"/>
      <c r="G7" s="31">
        <f>D7*E7</f>
        <v>9750</v>
      </c>
      <c r="H7" s="38"/>
      <c r="I7" s="5"/>
    </row>
    <row r="8" spans="1:10" s="29" customFormat="1" ht="12.75">
      <c r="A8" s="44"/>
      <c r="B8" s="20" t="s">
        <v>49</v>
      </c>
      <c r="C8" s="21" t="s">
        <v>8</v>
      </c>
      <c r="D8" s="21">
        <v>146</v>
      </c>
      <c r="E8" s="21"/>
      <c r="F8" s="30">
        <v>144</v>
      </c>
      <c r="G8" s="31"/>
      <c r="H8" s="38">
        <f>D8*F8</f>
        <v>21024</v>
      </c>
      <c r="I8" s="28"/>
    </row>
    <row r="9" spans="1:10" s="6" customFormat="1" ht="39" customHeight="1">
      <c r="A9" s="43">
        <v>5</v>
      </c>
      <c r="B9" s="17" t="s">
        <v>47</v>
      </c>
      <c r="C9" s="18" t="s">
        <v>30</v>
      </c>
      <c r="D9" s="18">
        <v>156</v>
      </c>
      <c r="E9" s="18">
        <v>50</v>
      </c>
      <c r="F9" s="18"/>
      <c r="G9" s="31">
        <f>D9*E9</f>
        <v>7800</v>
      </c>
      <c r="H9" s="38"/>
      <c r="I9" s="5"/>
    </row>
    <row r="10" spans="1:10" s="6" customFormat="1" ht="27.95" customHeight="1">
      <c r="A10" s="44"/>
      <c r="B10" s="20" t="s">
        <v>58</v>
      </c>
      <c r="C10" s="21" t="s">
        <v>8</v>
      </c>
      <c r="D10" s="21">
        <v>3</v>
      </c>
      <c r="E10" s="21"/>
      <c r="F10" s="21">
        <v>1890</v>
      </c>
      <c r="G10" s="31"/>
      <c r="H10" s="38">
        <f>D10*F10</f>
        <v>5670</v>
      </c>
      <c r="I10" s="5"/>
      <c r="J10" s="5"/>
    </row>
    <row r="11" spans="1:10" ht="26.25">
      <c r="A11" s="16">
        <v>6</v>
      </c>
      <c r="B11" s="17" t="s">
        <v>40</v>
      </c>
      <c r="C11" s="18" t="s">
        <v>28</v>
      </c>
      <c r="D11" s="18">
        <v>135</v>
      </c>
      <c r="E11" s="18">
        <v>750</v>
      </c>
      <c r="F11" s="18"/>
      <c r="G11" s="31">
        <f>D11*E11</f>
        <v>101250</v>
      </c>
      <c r="H11" s="38"/>
      <c r="I11" s="2"/>
    </row>
    <row r="12" spans="1:10" ht="27.75" customHeight="1">
      <c r="A12" s="8"/>
      <c r="B12" s="20" t="s">
        <v>45</v>
      </c>
      <c r="C12" s="21" t="s">
        <v>30</v>
      </c>
      <c r="D12" s="21">
        <v>298</v>
      </c>
      <c r="E12" s="21"/>
      <c r="F12" s="21">
        <v>295</v>
      </c>
      <c r="G12" s="38"/>
      <c r="H12" s="38">
        <f>D12*F12</f>
        <v>87910</v>
      </c>
      <c r="I12" s="2"/>
    </row>
    <row r="13" spans="1:10">
      <c r="A13" s="8"/>
      <c r="B13" s="20" t="s">
        <v>41</v>
      </c>
      <c r="C13" s="21" t="s">
        <v>8</v>
      </c>
      <c r="D13" s="21">
        <v>230</v>
      </c>
      <c r="E13" s="21"/>
      <c r="F13" s="21">
        <v>59</v>
      </c>
      <c r="G13" s="38"/>
      <c r="H13" s="38">
        <f>D13*F13</f>
        <v>13570</v>
      </c>
      <c r="I13" s="2"/>
    </row>
    <row r="14" spans="1:10">
      <c r="A14" s="8"/>
      <c r="B14" s="20" t="s">
        <v>42</v>
      </c>
      <c r="C14" s="21" t="s">
        <v>8</v>
      </c>
      <c r="D14" s="21">
        <v>230</v>
      </c>
      <c r="E14" s="21"/>
      <c r="F14" s="21">
        <v>59</v>
      </c>
      <c r="G14" s="38"/>
      <c r="H14" s="38">
        <f>D14*F14</f>
        <v>13570</v>
      </c>
      <c r="I14" s="2"/>
    </row>
    <row r="15" spans="1:10" s="6" customFormat="1" ht="29.25" customHeight="1">
      <c r="A15" s="16">
        <v>7</v>
      </c>
      <c r="B15" s="17" t="s">
        <v>44</v>
      </c>
      <c r="C15" s="18" t="s">
        <v>30</v>
      </c>
      <c r="D15" s="18">
        <v>1300</v>
      </c>
      <c r="E15" s="18">
        <v>300</v>
      </c>
      <c r="F15" s="18"/>
      <c r="G15" s="31">
        <f>D15*E15</f>
        <v>390000</v>
      </c>
      <c r="H15" s="38"/>
      <c r="I15" s="5"/>
    </row>
    <row r="16" spans="1:10" s="6" customFormat="1" ht="25.5">
      <c r="A16" s="8"/>
      <c r="B16" s="20" t="s">
        <v>46</v>
      </c>
      <c r="C16" s="21" t="s">
        <v>30</v>
      </c>
      <c r="D16" s="21">
        <v>1560</v>
      </c>
      <c r="E16" s="21"/>
      <c r="F16" s="21">
        <v>390</v>
      </c>
      <c r="G16" s="31"/>
      <c r="H16" s="38">
        <f>D16*F16</f>
        <v>608400</v>
      </c>
      <c r="I16" s="5"/>
    </row>
    <row r="17" spans="1:10">
      <c r="A17" s="8"/>
      <c r="B17" s="20" t="s">
        <v>22</v>
      </c>
      <c r="C17" s="21" t="s">
        <v>30</v>
      </c>
      <c r="D17" s="21">
        <v>50</v>
      </c>
      <c r="E17" s="21"/>
      <c r="F17" s="21">
        <v>295</v>
      </c>
      <c r="G17" s="38"/>
      <c r="H17" s="38">
        <f>D17*F17</f>
        <v>14750</v>
      </c>
      <c r="I17" s="2"/>
    </row>
    <row r="18" spans="1:10" ht="26.25">
      <c r="A18" s="8"/>
      <c r="B18" s="20" t="s">
        <v>43</v>
      </c>
      <c r="C18" s="21" t="s">
        <v>8</v>
      </c>
      <c r="D18" s="21">
        <v>50</v>
      </c>
      <c r="E18" s="21"/>
      <c r="F18" s="21">
        <v>625</v>
      </c>
      <c r="G18" s="18"/>
      <c r="H18" s="21">
        <f>D18*F18</f>
        <v>31250</v>
      </c>
      <c r="I18" s="2"/>
    </row>
    <row r="19" spans="1:10" s="6" customFormat="1" ht="53.1" customHeight="1">
      <c r="A19" s="43">
        <v>8</v>
      </c>
      <c r="B19" s="19" t="s">
        <v>59</v>
      </c>
      <c r="C19" s="18" t="s">
        <v>28</v>
      </c>
      <c r="D19" s="18">
        <v>197</v>
      </c>
      <c r="E19" s="18">
        <v>500</v>
      </c>
      <c r="F19" s="18"/>
      <c r="G19" s="31">
        <f>D19*E19</f>
        <v>98500</v>
      </c>
      <c r="H19" s="38"/>
      <c r="I19" s="5"/>
    </row>
    <row r="20" spans="1:10" s="6" customFormat="1" ht="25.5">
      <c r="A20" s="44"/>
      <c r="B20" s="20" t="s">
        <v>23</v>
      </c>
      <c r="C20" s="21" t="s">
        <v>30</v>
      </c>
      <c r="D20" s="21">
        <v>190</v>
      </c>
      <c r="E20" s="21"/>
      <c r="F20" s="21">
        <v>295</v>
      </c>
      <c r="G20" s="31"/>
      <c r="H20" s="38">
        <f>D20*F20</f>
        <v>56050</v>
      </c>
      <c r="I20" s="5"/>
    </row>
    <row r="21" spans="1:10" ht="26.25">
      <c r="A21" s="8"/>
      <c r="B21" s="20" t="s">
        <v>43</v>
      </c>
      <c r="C21" s="21" t="s">
        <v>8</v>
      </c>
      <c r="D21" s="21">
        <v>2</v>
      </c>
      <c r="E21" s="21"/>
      <c r="F21" s="21">
        <v>625</v>
      </c>
      <c r="G21" s="18"/>
      <c r="H21" s="21">
        <f>D21*F21</f>
        <v>1250</v>
      </c>
      <c r="I21" s="2"/>
    </row>
    <row r="22" spans="1:10" s="6" customFormat="1" ht="12.75">
      <c r="A22" s="44"/>
      <c r="B22" s="8" t="s">
        <v>62</v>
      </c>
      <c r="C22" s="21" t="s">
        <v>8</v>
      </c>
      <c r="D22" s="21">
        <v>4</v>
      </c>
      <c r="E22" s="21"/>
      <c r="F22" s="21">
        <v>598</v>
      </c>
      <c r="G22" s="31"/>
      <c r="H22" s="38">
        <f>D22*F22</f>
        <v>2392</v>
      </c>
      <c r="I22" s="11"/>
    </row>
    <row r="23" spans="1:10" s="6" customFormat="1" ht="33" customHeight="1">
      <c r="A23" s="16">
        <v>9</v>
      </c>
      <c r="B23" s="17" t="s">
        <v>26</v>
      </c>
      <c r="C23" s="18" t="s">
        <v>28</v>
      </c>
      <c r="D23" s="18">
        <v>135</v>
      </c>
      <c r="E23" s="18">
        <v>350</v>
      </c>
      <c r="F23" s="18"/>
      <c r="G23" s="31">
        <f>D23*E23</f>
        <v>47250</v>
      </c>
      <c r="H23" s="38"/>
      <c r="I23" s="5"/>
    </row>
    <row r="24" spans="1:10" s="6" customFormat="1" ht="39.950000000000003" customHeight="1">
      <c r="A24" s="8"/>
      <c r="B24" s="20" t="s">
        <v>63</v>
      </c>
      <c r="C24" s="21" t="s">
        <v>28</v>
      </c>
      <c r="D24" s="21">
        <v>135</v>
      </c>
      <c r="E24" s="21"/>
      <c r="F24" s="21">
        <v>1050</v>
      </c>
      <c r="G24" s="31"/>
      <c r="H24" s="38">
        <f>D24*F24</f>
        <v>141750</v>
      </c>
      <c r="I24" s="5"/>
      <c r="J24" s="5"/>
    </row>
    <row r="25" spans="1:10" s="6" customFormat="1" ht="54" customHeight="1">
      <c r="A25" s="16">
        <v>10</v>
      </c>
      <c r="B25" s="17" t="s">
        <v>25</v>
      </c>
      <c r="C25" s="18" t="s">
        <v>8</v>
      </c>
      <c r="D25" s="18">
        <v>1</v>
      </c>
      <c r="E25" s="18">
        <v>20000</v>
      </c>
      <c r="F25" s="18"/>
      <c r="G25" s="31">
        <f>D25*E25</f>
        <v>20000</v>
      </c>
      <c r="H25" s="38"/>
      <c r="I25" s="5"/>
    </row>
    <row r="26" spans="1:10" s="6" customFormat="1" ht="53.1" customHeight="1">
      <c r="A26" s="16">
        <v>11</v>
      </c>
      <c r="B26" s="17" t="s">
        <v>37</v>
      </c>
      <c r="C26" s="18" t="s">
        <v>28</v>
      </c>
      <c r="D26" s="18">
        <v>135</v>
      </c>
      <c r="E26" s="18">
        <v>200</v>
      </c>
      <c r="F26" s="18"/>
      <c r="G26" s="31">
        <f>D26*E26</f>
        <v>27000</v>
      </c>
      <c r="H26" s="38"/>
      <c r="I26" s="5"/>
    </row>
    <row r="27" spans="1:10" s="6" customFormat="1" ht="25.5" customHeight="1">
      <c r="A27" s="8"/>
      <c r="B27" s="20" t="s">
        <v>34</v>
      </c>
      <c r="C27" s="21" t="s">
        <v>28</v>
      </c>
      <c r="D27" s="21">
        <v>135</v>
      </c>
      <c r="E27" s="21"/>
      <c r="F27" s="21">
        <v>350</v>
      </c>
      <c r="G27" s="31"/>
      <c r="H27" s="38">
        <f>D27*F27</f>
        <v>47250</v>
      </c>
      <c r="I27" s="5"/>
      <c r="J27" s="5"/>
    </row>
    <row r="28" spans="1:10" s="6" customFormat="1" ht="32.25" customHeight="1">
      <c r="A28" s="16">
        <v>12</v>
      </c>
      <c r="B28" s="17" t="s">
        <v>29</v>
      </c>
      <c r="C28" s="18" t="s">
        <v>28</v>
      </c>
      <c r="D28" s="18">
        <v>135</v>
      </c>
      <c r="E28" s="18">
        <v>365</v>
      </c>
      <c r="F28" s="18"/>
      <c r="G28" s="31">
        <f>D28*E28</f>
        <v>49275</v>
      </c>
      <c r="H28" s="38"/>
      <c r="I28" s="5"/>
    </row>
    <row r="29" spans="1:10" ht="26.25">
      <c r="A29" s="8"/>
      <c r="B29" s="20" t="s">
        <v>54</v>
      </c>
      <c r="C29" s="21" t="s">
        <v>8</v>
      </c>
      <c r="D29" s="21">
        <v>5</v>
      </c>
      <c r="E29" s="21"/>
      <c r="F29" s="21">
        <v>536</v>
      </c>
      <c r="G29" s="31"/>
      <c r="H29" s="38">
        <f>D29*F29</f>
        <v>2680</v>
      </c>
      <c r="I29" s="2"/>
    </row>
    <row r="30" spans="1:10" ht="26.25">
      <c r="A30" s="8"/>
      <c r="B30" s="20" t="s">
        <v>55</v>
      </c>
      <c r="C30" s="21" t="s">
        <v>8</v>
      </c>
      <c r="D30" s="21">
        <v>5</v>
      </c>
      <c r="E30" s="21"/>
      <c r="F30" s="21">
        <v>224</v>
      </c>
      <c r="G30" s="31"/>
      <c r="H30" s="38">
        <f>D30*F30</f>
        <v>1120</v>
      </c>
      <c r="I30" s="2"/>
    </row>
    <row r="31" spans="1:10" ht="42" customHeight="1">
      <c r="A31" s="16">
        <v>13</v>
      </c>
      <c r="B31" s="17" t="s">
        <v>32</v>
      </c>
      <c r="C31" s="18" t="s">
        <v>7</v>
      </c>
      <c r="D31" s="18">
        <v>1300</v>
      </c>
      <c r="E31" s="18">
        <v>25</v>
      </c>
      <c r="F31" s="18"/>
      <c r="G31" s="31">
        <f>D31*E31</f>
        <v>32500</v>
      </c>
      <c r="H31" s="31"/>
      <c r="I31" s="2"/>
    </row>
    <row r="32" spans="1:10" ht="37.5" customHeight="1">
      <c r="A32" s="8"/>
      <c r="B32" s="20" t="s">
        <v>36</v>
      </c>
      <c r="C32" s="21" t="s">
        <v>8</v>
      </c>
      <c r="D32" s="21">
        <v>20</v>
      </c>
      <c r="E32" s="21"/>
      <c r="F32" s="21">
        <v>155</v>
      </c>
      <c r="G32" s="31"/>
      <c r="H32" s="38">
        <f>D32*F32</f>
        <v>3100</v>
      </c>
      <c r="I32" s="2"/>
    </row>
    <row r="33" spans="1:9" ht="29.25" customHeight="1">
      <c r="A33" s="8"/>
      <c r="B33" s="20" t="s">
        <v>38</v>
      </c>
      <c r="C33" s="21" t="s">
        <v>39</v>
      </c>
      <c r="D33" s="21">
        <v>8</v>
      </c>
      <c r="E33" s="21"/>
      <c r="F33" s="21">
        <v>2570</v>
      </c>
      <c r="G33" s="39"/>
      <c r="H33" s="38">
        <f>D33*F33</f>
        <v>20560</v>
      </c>
      <c r="I33" s="2"/>
    </row>
    <row r="34" spans="1:9" s="6" customFormat="1" ht="27.95" customHeight="1">
      <c r="A34" s="16">
        <v>14</v>
      </c>
      <c r="B34" s="17" t="s">
        <v>20</v>
      </c>
      <c r="C34" s="18" t="s">
        <v>8</v>
      </c>
      <c r="D34" s="18">
        <v>1</v>
      </c>
      <c r="E34" s="18">
        <v>20000</v>
      </c>
      <c r="F34" s="18"/>
      <c r="G34" s="31">
        <f>D34*E34</f>
        <v>20000</v>
      </c>
      <c r="H34" s="31"/>
      <c r="I34" s="5"/>
    </row>
    <row r="35" spans="1:9">
      <c r="A35" s="8"/>
      <c r="B35" s="20" t="s">
        <v>52</v>
      </c>
      <c r="C35" s="21" t="s">
        <v>53</v>
      </c>
      <c r="D35" s="21">
        <v>2</v>
      </c>
      <c r="E35" s="21"/>
      <c r="F35" s="21">
        <v>15000</v>
      </c>
      <c r="G35" s="31"/>
      <c r="H35" s="38">
        <f>D35*F35</f>
        <v>30000</v>
      </c>
      <c r="I35" s="2"/>
    </row>
    <row r="36" spans="1:9" s="6" customFormat="1" ht="14.1" customHeight="1">
      <c r="A36" s="16">
        <v>15</v>
      </c>
      <c r="B36" s="17" t="s">
        <v>15</v>
      </c>
      <c r="C36" s="18" t="s">
        <v>16</v>
      </c>
      <c r="D36" s="18">
        <v>3</v>
      </c>
      <c r="E36" s="18">
        <v>17500</v>
      </c>
      <c r="F36" s="18"/>
      <c r="G36" s="31">
        <f>D36*E36</f>
        <v>52500</v>
      </c>
      <c r="H36" s="31"/>
      <c r="I36" s="5"/>
    </row>
    <row r="37" spans="1:9" s="6" customFormat="1" ht="12.75">
      <c r="A37" s="8"/>
      <c r="B37" s="17" t="s">
        <v>9</v>
      </c>
      <c r="C37" s="16"/>
      <c r="D37" s="16"/>
      <c r="E37" s="16"/>
      <c r="F37" s="16"/>
      <c r="G37" s="31">
        <f>SUM(G4:G36)</f>
        <v>1051825</v>
      </c>
      <c r="H37" s="31">
        <f>SUM(H15:H36)</f>
        <v>960552</v>
      </c>
      <c r="I37" s="5"/>
    </row>
    <row r="38" spans="1:9" s="6" customFormat="1" ht="12.75">
      <c r="A38" s="10"/>
      <c r="B38" s="7" t="s">
        <v>10</v>
      </c>
      <c r="C38" s="3"/>
      <c r="D38" s="3"/>
      <c r="E38" s="3"/>
      <c r="F38" s="3"/>
      <c r="G38" s="32"/>
      <c r="H38" s="32">
        <f>H37*0.067</f>
        <v>64356.984000000004</v>
      </c>
      <c r="I38" s="5"/>
    </row>
    <row r="39" spans="1:9" s="6" customFormat="1" ht="12.75">
      <c r="A39" s="10"/>
      <c r="B39" s="7" t="s">
        <v>11</v>
      </c>
      <c r="C39" s="3"/>
      <c r="D39" s="3"/>
      <c r="E39" s="3"/>
      <c r="F39" s="3"/>
      <c r="G39" s="32">
        <f>G37*0.25</f>
        <v>262956.25</v>
      </c>
      <c r="H39" s="32"/>
      <c r="I39" s="5"/>
    </row>
    <row r="40" spans="1:9" s="6" customFormat="1" ht="12.75">
      <c r="A40" s="10"/>
      <c r="B40" s="7" t="s">
        <v>9</v>
      </c>
      <c r="C40" s="3"/>
      <c r="D40" s="3"/>
      <c r="E40" s="3"/>
      <c r="F40" s="3"/>
      <c r="G40" s="32">
        <f>G37+G39</f>
        <v>1314781.25</v>
      </c>
      <c r="H40" s="32">
        <f>H37+H38</f>
        <v>1024908.9840000001</v>
      </c>
      <c r="I40" s="5"/>
    </row>
    <row r="41" spans="1:9" s="6" customFormat="1" ht="12.75">
      <c r="A41" s="10"/>
      <c r="B41" s="7" t="s">
        <v>14</v>
      </c>
      <c r="C41" s="3"/>
      <c r="D41" s="3"/>
      <c r="E41" s="3"/>
      <c r="F41" s="3"/>
      <c r="G41" s="33"/>
      <c r="H41" s="32">
        <f>G40+H40</f>
        <v>2339690.2340000002</v>
      </c>
      <c r="I41" s="40"/>
    </row>
    <row r="42" spans="1:9" s="6" customFormat="1" ht="12.75">
      <c r="A42" s="10"/>
      <c r="B42" s="7" t="s">
        <v>12</v>
      </c>
      <c r="C42" s="3"/>
      <c r="D42" s="3"/>
      <c r="E42" s="3"/>
      <c r="F42" s="3"/>
      <c r="G42" s="33"/>
      <c r="H42" s="32">
        <f>H41*0.33</f>
        <v>772097.77722000005</v>
      </c>
      <c r="I42" s="5"/>
    </row>
    <row r="43" spans="1:9" s="6" customFormat="1" ht="12.75">
      <c r="A43" s="12"/>
      <c r="B43" s="13" t="s">
        <v>13</v>
      </c>
      <c r="C43" s="14"/>
      <c r="D43" s="14"/>
      <c r="E43" s="14"/>
      <c r="F43" s="14"/>
      <c r="G43" s="34"/>
      <c r="H43" s="35">
        <f>H41+H42</f>
        <v>3111788.0112200002</v>
      </c>
      <c r="I43" s="5"/>
    </row>
    <row r="44" spans="1:9" s="6" customFormat="1" ht="12.75">
      <c r="A44" s="10"/>
      <c r="B44" s="9" t="s">
        <v>35</v>
      </c>
      <c r="C44" s="10"/>
      <c r="D44" s="10"/>
      <c r="E44" s="10"/>
      <c r="F44" s="10"/>
      <c r="G44" s="36"/>
      <c r="H44" s="37">
        <f>H43*20/120</f>
        <v>518631.33520333341</v>
      </c>
      <c r="I44" s="5"/>
    </row>
  </sheetData>
  <mergeCells count="2">
    <mergeCell ref="E2:F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2020-04-24T08:21:36Z</dcterms:modified>
</cp:coreProperties>
</file>